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53222"/>
  <bookViews>
    <workbookView xWindow="0" yWindow="0" windowWidth="25200" windowHeight="11985"/>
  </bookViews>
  <sheets>
    <sheet name="Summary" sheetId="5" r:id="rId1"/>
    <sheet name="Ordinary Trading Line" sheetId="4" r:id="rId2"/>
    <sheet name="Second Trading Line" sheetId="3" r:id="rId3"/>
  </sheets>
  <definedNames>
    <definedName name="_xlnm.Print_Area" localSheetId="1">'Ordinary Trading Line'!$A:$F</definedName>
    <definedName name="_xlnm.Print_Area" localSheetId="2">'Second Trading Line'!$A:$F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" i="3" l="1"/>
  <c r="C7" i="3"/>
  <c r="C8" i="4" l="1"/>
  <c r="C7" i="4"/>
  <c r="D49" i="3"/>
  <c r="D48" i="4"/>
  <c r="D48" i="3" l="1"/>
  <c r="D47" i="4"/>
  <c r="D46" i="4"/>
  <c r="D47" i="3"/>
  <c r="D46" i="3"/>
  <c r="D45" i="3"/>
  <c r="D44" i="3"/>
  <c r="D43" i="3"/>
  <c r="D45" i="4"/>
  <c r="D44" i="4"/>
  <c r="D43" i="4"/>
  <c r="D42" i="4"/>
  <c r="D42" i="3"/>
  <c r="D41" i="4"/>
  <c r="D41" i="3"/>
  <c r="D40" i="4"/>
  <c r="D40" i="3"/>
  <c r="D39" i="4"/>
  <c r="D39" i="3"/>
  <c r="D38" i="4"/>
  <c r="D36" i="3"/>
  <c r="D37" i="3"/>
  <c r="D38" i="3"/>
  <c r="D35" i="4"/>
  <c r="D36" i="4"/>
  <c r="D37" i="4"/>
  <c r="D35" i="3"/>
  <c r="D34" i="4"/>
  <c r="F11" i="5"/>
  <c r="D31" i="3"/>
  <c r="D32" i="3"/>
  <c r="D33" i="3"/>
  <c r="D34" i="3"/>
  <c r="D30" i="4"/>
  <c r="D31" i="4"/>
  <c r="D32" i="4"/>
  <c r="D33" i="4"/>
  <c r="D28" i="3"/>
  <c r="D29" i="3"/>
  <c r="D30" i="3"/>
  <c r="D26" i="3"/>
  <c r="D27" i="3"/>
  <c r="D29" i="4"/>
  <c r="D28" i="4"/>
  <c r="D27" i="4"/>
  <c r="D26" i="4"/>
  <c r="D25" i="4"/>
  <c r="D21" i="4"/>
  <c r="D22" i="4"/>
  <c r="D23" i="4"/>
  <c r="D24" i="4"/>
  <c r="D19" i="4"/>
  <c r="D20" i="4"/>
  <c r="D22" i="3"/>
  <c r="D23" i="3"/>
  <c r="D24" i="3"/>
  <c r="D25" i="3"/>
  <c r="D20" i="3"/>
  <c r="D21" i="3"/>
  <c r="D17" i="3"/>
  <c r="D18" i="3"/>
  <c r="D19" i="3"/>
  <c r="E11" i="5"/>
  <c r="D16" i="3"/>
  <c r="D15" i="4"/>
  <c r="D16" i="4"/>
  <c r="D17" i="4"/>
  <c r="D18" i="4"/>
  <c r="D14" i="4"/>
  <c r="D15" i="3"/>
  <c r="D13" i="4"/>
  <c r="D14" i="3"/>
  <c r="D13" i="3"/>
  <c r="D12" i="4"/>
  <c r="D12" i="3"/>
  <c r="D11" i="4"/>
  <c r="D11" i="3"/>
  <c r="F13" i="5"/>
  <c r="E13" i="5"/>
</calcChain>
</file>

<file path=xl/sharedStrings.xml><?xml version="1.0" encoding="utf-8"?>
<sst xmlns="http://schemas.openxmlformats.org/spreadsheetml/2006/main" count="37" uniqueCount="27">
  <si>
    <t>Date</t>
  </si>
  <si>
    <t xml:space="preserve">ISIN </t>
  </si>
  <si>
    <t>Category</t>
  </si>
  <si>
    <t>Ordinary trading line</t>
  </si>
  <si>
    <t>Securities No</t>
  </si>
  <si>
    <t>Ticker</t>
  </si>
  <si>
    <t>1 222 171</t>
  </si>
  <si>
    <t>25 330 112</t>
  </si>
  <si>
    <t>CH 001 222171 6</t>
  </si>
  <si>
    <t>CH 025 330112 8</t>
  </si>
  <si>
    <t>ABBN</t>
  </si>
  <si>
    <t>ABBNE</t>
  </si>
  <si>
    <t>Amount in CHF</t>
  </si>
  <si>
    <t>Number of shares</t>
  </si>
  <si>
    <t>Amount in USD</t>
  </si>
  <si>
    <t>Summary</t>
  </si>
  <si>
    <r>
      <t xml:space="preserve">VWAP </t>
    </r>
    <r>
      <rPr>
        <sz val="10"/>
        <color theme="4" tint="-0.249977111117893"/>
        <rFont val="Calibri"/>
        <family val="2"/>
        <scheme val="minor"/>
      </rPr>
      <t>(CHF)</t>
    </r>
    <r>
      <rPr>
        <sz val="14"/>
        <color theme="4" tint="-0.249977111117893"/>
        <rFont val="Calibri"/>
        <family val="2"/>
        <scheme val="minor"/>
      </rPr>
      <t xml:space="preserve">
</t>
    </r>
    <r>
      <rPr>
        <b/>
        <sz val="9"/>
        <color theme="1" tint="0.499984740745262"/>
        <rFont val="Calibri"/>
        <family val="2"/>
        <scheme val="minor"/>
      </rPr>
      <t>(Volume Weighted Average Price)</t>
    </r>
  </si>
  <si>
    <r>
      <t xml:space="preserve">Total gross amount </t>
    </r>
    <r>
      <rPr>
        <sz val="9"/>
        <color theme="1" tint="0.249977111117893"/>
        <rFont val="Calibri"/>
        <family val="2"/>
        <scheme val="minor"/>
      </rPr>
      <t>(CHF)</t>
    </r>
  </si>
  <si>
    <t>Purchases of own shares as part of ABB's buyback program 
on the second trading line of SIX Swiss Exchange (Securities number 25 330 112)</t>
  </si>
  <si>
    <t>Total number of shares purchased</t>
  </si>
  <si>
    <t>Purchases of own shares as part of ABB's buyback program 
on the ordinary trading line of SIX Swiss Exchange (Securities number 1 222 171)</t>
  </si>
  <si>
    <t>Second trading line</t>
  </si>
  <si>
    <r>
      <t xml:space="preserve">Highest price </t>
    </r>
    <r>
      <rPr>
        <sz val="10"/>
        <color theme="4" tint="-0.249977111117893"/>
        <rFont val="Calibri"/>
        <family val="2"/>
        <scheme val="minor"/>
      </rPr>
      <t>(CHF)</t>
    </r>
  </si>
  <si>
    <r>
      <t xml:space="preserve">Lowest price </t>
    </r>
    <r>
      <rPr>
        <sz val="10"/>
        <color theme="4" tint="-0.249977111117893"/>
        <rFont val="Calibri"/>
        <family val="2"/>
        <scheme val="minor"/>
      </rPr>
      <t>(CHF)</t>
    </r>
  </si>
  <si>
    <r>
      <t xml:space="preserve">Buyback value 
</t>
    </r>
    <r>
      <rPr>
        <sz val="10"/>
        <color theme="4" tint="-0.249977111117893"/>
        <rFont val="Calibri"/>
        <family val="2"/>
        <scheme val="minor"/>
      </rPr>
      <t>(CHF)</t>
    </r>
  </si>
  <si>
    <t>Aggregate number of shares purchased as part of ABB's buyback program 
and corresponding amounts in CHF and USD</t>
  </si>
  <si>
    <t>Total gross amount (CHF)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</si>
</sst>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"/>
    <numFmt numFmtId="165" formatCode="[$-409]d\-mmm\-yy;@"/>
  </numFmts>
  <fonts count="13" x14ac:knownFonts="1">
    <font>
      <sz val="11"/>
      <color theme="1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12"/>
      <color theme="1" tint="0.249977111117893"/>
      <name val="Calibri"/>
      <family val="2"/>
      <scheme val="minor"/>
    </font>
    <font>
      <sz val="14"/>
      <color theme="4" tint="-0.249977111117893"/>
      <name val="Calibri"/>
      <family val="2"/>
      <scheme val="minor"/>
    </font>
    <font>
      <b/>
      <sz val="9"/>
      <color theme="1" tint="0.499984740745262"/>
      <name val="Calibri"/>
      <family val="2"/>
      <scheme val="minor"/>
    </font>
    <font>
      <sz val="10"/>
      <color theme="4" tint="-0.249977111117893"/>
      <name val="Calibri"/>
      <family val="2"/>
      <scheme val="minor"/>
    </font>
    <font>
      <sz val="9"/>
      <color theme="1" tint="0.249977111117893"/>
      <name val="Calibri"/>
      <family val="2"/>
      <scheme val="minor"/>
    </font>
    <font>
      <sz val="16"/>
      <color theme="4" tint="-0.249977111117893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gradientFill degree="90">
        <stop position="0">
          <color theme="0"/>
        </stop>
        <stop position="1">
          <color theme="0" tint="-0.1490218817712943"/>
        </stop>
      </gradientFill>
    </fill>
  </fills>
  <borders count="6">
    <border>
      <left/>
      <right/>
      <top/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/>
      <top/>
      <bottom style="thick">
        <color theme="0"/>
      </bottom>
      <diagonal/>
    </border>
    <border>
      <left/>
      <right/>
      <top/>
      <bottom style="thick">
        <color theme="0"/>
      </bottom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</borders>
  <cellStyleXfs count="4">
    <xf numFmtId="0" fontId="0" fillId="0" borderId="0"/>
    <xf numFmtId="0" fontId="10" fillId="0" borderId="0"/>
    <xf numFmtId="0" fontId="11" fillId="0" borderId="0"/>
    <xf numFmtId="0" fontId="12" fillId="0" borderId="0"/>
  </cellStyleXfs>
  <cellXfs count="3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2" xfId="0" applyFont="1" applyFill="1" applyBorder="1" applyAlignment="1">
      <alignment horizontal="left" vertical="top" wrapText="1"/>
    </xf>
    <xf numFmtId="0" fontId="2" fillId="0" borderId="3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center" vertical="top" wrapText="1"/>
    </xf>
    <xf numFmtId="15" fontId="1" fillId="0" borderId="0" xfId="0" applyNumberFormat="1" applyFont="1" applyAlignment="1">
      <alignment horizontal="center"/>
    </xf>
    <xf numFmtId="4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3" fontId="1" fillId="0" borderId="0" xfId="0" applyNumberFormat="1" applyFont="1" applyAlignment="1">
      <alignment horizontal="center"/>
    </xf>
    <xf numFmtId="0" fontId="3" fillId="2" borderId="1" xfId="0" applyFont="1" applyFill="1" applyBorder="1" applyAlignment="1">
      <alignment horizontal="left" vertical="top" wrapText="1"/>
    </xf>
    <xf numFmtId="0" fontId="2" fillId="0" borderId="2" xfId="0" applyFont="1" applyFill="1" applyBorder="1" applyAlignment="1">
      <alignment vertical="top" wrapText="1"/>
    </xf>
    <xf numFmtId="0" fontId="2" fillId="0" borderId="3" xfId="0" applyFont="1" applyFill="1" applyBorder="1" applyAlignment="1">
      <alignment vertical="top" wrapText="1"/>
    </xf>
    <xf numFmtId="0" fontId="8" fillId="0" borderId="0" xfId="0" applyFont="1"/>
    <xf numFmtId="3" fontId="1" fillId="0" borderId="0" xfId="0" applyNumberFormat="1" applyFont="1" applyBorder="1" applyAlignment="1">
      <alignment horizontal="center"/>
    </xf>
    <xf numFmtId="4" fontId="1" fillId="0" borderId="0" xfId="0" applyNumberFormat="1" applyFont="1" applyBorder="1" applyAlignment="1">
      <alignment horizontal="center"/>
    </xf>
    <xf numFmtId="2" fontId="1" fillId="0" borderId="0" xfId="0" applyNumberFormat="1" applyFont="1" applyAlignment="1">
      <alignment horizontal="center"/>
    </xf>
    <xf numFmtId="3" fontId="9" fillId="0" borderId="0" xfId="0" applyNumberFormat="1" applyFont="1" applyBorder="1" applyAlignment="1">
      <alignment horizontal="center"/>
    </xf>
    <xf numFmtId="164" fontId="9" fillId="0" borderId="0" xfId="0" applyNumberFormat="1" applyFont="1" applyAlignment="1">
      <alignment horizontal="center"/>
    </xf>
    <xf numFmtId="4" fontId="9" fillId="0" borderId="0" xfId="0" applyNumberFormat="1" applyFont="1" applyBorder="1" applyAlignment="1">
      <alignment horizontal="center"/>
    </xf>
    <xf numFmtId="2" fontId="9" fillId="0" borderId="0" xfId="0" applyNumberFormat="1" applyFont="1" applyAlignment="1">
      <alignment horizontal="center"/>
    </xf>
    <xf numFmtId="3" fontId="9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4" fontId="9" fillId="0" borderId="0" xfId="0" applyNumberFormat="1" applyFont="1" applyAlignment="1">
      <alignment horizontal="center"/>
    </xf>
    <xf numFmtId="3" fontId="9" fillId="0" borderId="0" xfId="0" applyNumberFormat="1" applyFont="1" applyFill="1" applyBorder="1" applyAlignment="1">
      <alignment horizontal="center"/>
    </xf>
    <xf numFmtId="3" fontId="0" fillId="0" borderId="0" xfId="0" applyNumberFormat="1"/>
    <xf numFmtId="165" fontId="2" fillId="0" borderId="3" xfId="0" applyNumberFormat="1" applyFont="1" applyFill="1" applyBorder="1" applyAlignment="1">
      <alignment horizontal="center" vertical="top" wrapText="1"/>
    </xf>
    <xf numFmtId="3" fontId="0" fillId="0" borderId="0" xfId="0" applyNumberFormat="1" applyFill="1" applyAlignment="1">
      <alignment horizontal="center"/>
    </xf>
    <xf numFmtId="164" fontId="9" fillId="0" borderId="0" xfId="0" applyNumberFormat="1" applyFont="1" applyFill="1" applyAlignment="1">
      <alignment horizontal="center"/>
    </xf>
    <xf numFmtId="4" fontId="9" fillId="0" borderId="0" xfId="0" applyNumberFormat="1" applyFont="1" applyFill="1" applyAlignment="1">
      <alignment horizontal="center"/>
    </xf>
    <xf numFmtId="2" fontId="9" fillId="0" borderId="0" xfId="0" applyNumberFormat="1" applyFont="1" applyFill="1" applyAlignment="1">
      <alignment horizontal="center"/>
    </xf>
    <xf numFmtId="4" fontId="9" fillId="0" borderId="0" xfId="0" applyNumberFormat="1" applyFont="1" applyFill="1" applyBorder="1" applyAlignment="1">
      <alignment horizontal="center"/>
    </xf>
    <xf numFmtId="3" fontId="1" fillId="0" borderId="0" xfId="0" applyNumberFormat="1" applyFont="1" applyFill="1" applyAlignment="1">
      <alignment horizontal="center"/>
    </xf>
    <xf numFmtId="0" fontId="3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2" fillId="0" borderId="4" xfId="0" applyFont="1" applyFill="1" applyBorder="1" applyAlignment="1">
      <alignment horizontal="left" wrapText="1"/>
    </xf>
    <xf numFmtId="0" fontId="2" fillId="0" borderId="5" xfId="0" applyFont="1" applyFill="1" applyBorder="1" applyAlignment="1">
      <alignment horizontal="left" wrapText="1"/>
    </xf>
  </cellXfs>
  <cellStyles count="4">
    <cellStyle name="Normal" xfId="0" builtinId="0"/>
    <cellStyle name="Normal 2" xfId="1"/>
    <cellStyle name="Normal 3" xfId="2"/>
    <cellStyle name="Normal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76200</xdr:rowOff>
    </xdr:from>
    <xdr:to>
      <xdr:col>0</xdr:col>
      <xdr:colOff>904875</xdr:colOff>
      <xdr:row>1</xdr:row>
      <xdr:rowOff>161925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76200"/>
          <a:ext cx="704850" cy="2762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76200</xdr:rowOff>
    </xdr:from>
    <xdr:to>
      <xdr:col>0</xdr:col>
      <xdr:colOff>904875</xdr:colOff>
      <xdr:row>1</xdr:row>
      <xdr:rowOff>161925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76200"/>
          <a:ext cx="704850" cy="2762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76200</xdr:rowOff>
    </xdr:from>
    <xdr:to>
      <xdr:col>0</xdr:col>
      <xdr:colOff>904875</xdr:colOff>
      <xdr:row>1</xdr:row>
      <xdr:rowOff>161925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76200"/>
          <a:ext cx="704850" cy="2762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G16"/>
  <sheetViews>
    <sheetView showGridLines="0" tabSelected="1" zoomScaleNormal="100" workbookViewId="0">
      <selection activeCell="A7" sqref="A7"/>
    </sheetView>
  </sheetViews>
  <sheetFormatPr defaultRowHeight="15" x14ac:dyDescent="0.25"/>
  <cols>
    <col min="1" max="1" width="23.85546875" customWidth="1"/>
    <col min="2" max="4" width="17.42578125" customWidth="1"/>
    <col min="5" max="7" width="21.7109375" customWidth="1"/>
  </cols>
  <sheetData>
    <row r="3" spans="1:7" ht="18.75" x14ac:dyDescent="0.25">
      <c r="A3" s="33"/>
      <c r="B3" s="33"/>
      <c r="C3" s="33"/>
      <c r="D3" s="33"/>
      <c r="E3" s="33"/>
      <c r="F3" s="33"/>
    </row>
    <row r="4" spans="1:7" ht="42" customHeight="1" x14ac:dyDescent="0.25">
      <c r="A4" s="34" t="s">
        <v>25</v>
      </c>
      <c r="B4" s="34"/>
      <c r="C4" s="34"/>
      <c r="D4" s="34"/>
      <c r="E4" s="34"/>
      <c r="F4" s="34"/>
      <c r="G4" s="34"/>
    </row>
    <row r="5" spans="1:7" ht="16.5" thickBot="1" x14ac:dyDescent="0.3">
      <c r="A5" s="3"/>
      <c r="B5" s="4"/>
    </row>
    <row r="6" spans="1:7" ht="17.25" thickTop="1" thickBot="1" x14ac:dyDescent="0.3">
      <c r="A6" s="3"/>
      <c r="B6" s="4"/>
    </row>
    <row r="7" spans="1:7" ht="20.25" thickTop="1" thickBot="1" x14ac:dyDescent="0.3">
      <c r="A7" s="10" t="s">
        <v>15</v>
      </c>
      <c r="B7" s="26"/>
    </row>
    <row r="8" spans="1:7" ht="17.25" thickTop="1" thickBot="1" x14ac:dyDescent="0.3">
      <c r="A8" s="11"/>
      <c r="B8" s="12"/>
    </row>
    <row r="9" spans="1:7" ht="17.25" thickTop="1" thickBot="1" x14ac:dyDescent="0.3">
      <c r="A9" s="11"/>
      <c r="B9" s="12"/>
    </row>
    <row r="10" spans="1:7" ht="20.25" thickTop="1" thickBot="1" x14ac:dyDescent="0.3">
      <c r="A10" s="10" t="s">
        <v>2</v>
      </c>
      <c r="B10" s="5" t="s">
        <v>4</v>
      </c>
      <c r="C10" s="5" t="s">
        <v>1</v>
      </c>
      <c r="D10" s="5" t="s">
        <v>5</v>
      </c>
      <c r="E10" s="5" t="s">
        <v>13</v>
      </c>
      <c r="F10" s="5" t="s">
        <v>12</v>
      </c>
      <c r="G10" s="5" t="s">
        <v>14</v>
      </c>
    </row>
    <row r="11" spans="1:7" ht="16.5" thickTop="1" x14ac:dyDescent="0.25">
      <c r="A11" s="1" t="s">
        <v>3</v>
      </c>
      <c r="B11" s="2" t="s">
        <v>6</v>
      </c>
      <c r="C11" s="2" t="s">
        <v>8</v>
      </c>
      <c r="D11" s="2" t="s">
        <v>10</v>
      </c>
      <c r="E11" s="9">
        <f>'Ordinary Trading Line'!C7</f>
        <v>6850000</v>
      </c>
      <c r="F11" s="9">
        <f>+'Ordinary Trading Line'!C8</f>
        <v>144758635.9452</v>
      </c>
      <c r="G11" s="32">
        <v>151410107.04628301</v>
      </c>
    </row>
    <row r="12" spans="1:7" ht="15.75" x14ac:dyDescent="0.25">
      <c r="A12" s="1"/>
      <c r="B12" s="2"/>
      <c r="C12" s="2"/>
      <c r="D12" s="2"/>
      <c r="E12" s="22"/>
      <c r="F12" s="9"/>
      <c r="G12" s="27"/>
    </row>
    <row r="13" spans="1:7" ht="15.75" x14ac:dyDescent="0.25">
      <c r="A13" s="1" t="s">
        <v>21</v>
      </c>
      <c r="B13" s="2" t="s">
        <v>7</v>
      </c>
      <c r="C13" s="2" t="s">
        <v>9</v>
      </c>
      <c r="D13" s="2" t="s">
        <v>11</v>
      </c>
      <c r="E13" s="9">
        <f>+'Second Trading Line'!C7</f>
        <v>26780000</v>
      </c>
      <c r="F13" s="9">
        <f>+'Second Trading Line'!C8</f>
        <v>570065408</v>
      </c>
      <c r="G13" s="32">
        <v>599691408.35607946</v>
      </c>
    </row>
    <row r="16" spans="1:7" x14ac:dyDescent="0.25">
      <c r="F16" s="25"/>
      <c r="G16" s="25"/>
    </row>
  </sheetData>
  <mergeCells count="2">
    <mergeCell ref="A3:F3"/>
    <mergeCell ref="A4:G4"/>
  </mergeCells>
  <pageMargins left="0.7" right="0.7" top="0.75" bottom="0.75" header="0.3" footer="0.3"/>
  <pageSetup paperSize="9" scale="6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F48"/>
  <sheetViews>
    <sheetView showGridLines="0" zoomScaleNormal="100" workbookViewId="0">
      <selection activeCell="C7" sqref="C7"/>
    </sheetView>
  </sheetViews>
  <sheetFormatPr defaultRowHeight="15" x14ac:dyDescent="0.25"/>
  <cols>
    <col min="1" max="1" width="17.7109375" customWidth="1"/>
    <col min="2" max="2" width="25.140625" customWidth="1"/>
    <col min="3" max="4" width="27.85546875" customWidth="1"/>
    <col min="5" max="5" width="18.28515625" customWidth="1"/>
    <col min="6" max="6" width="17.85546875" customWidth="1"/>
    <col min="7" max="7" width="13.85546875" customWidth="1"/>
  </cols>
  <sheetData>
    <row r="3" spans="1:6" ht="44.25" customHeight="1" x14ac:dyDescent="0.25">
      <c r="A3" s="34" t="s">
        <v>20</v>
      </c>
      <c r="B3" s="34"/>
      <c r="C3" s="34"/>
      <c r="D3" s="34"/>
      <c r="E3" s="34"/>
      <c r="F3" s="34"/>
    </row>
    <row r="4" spans="1:6" ht="15.75" thickBot="1" x14ac:dyDescent="0.3"/>
    <row r="5" spans="1:6" ht="20.25" thickTop="1" thickBot="1" x14ac:dyDescent="0.3">
      <c r="A5" s="5" t="s">
        <v>15</v>
      </c>
      <c r="B5" s="4"/>
    </row>
    <row r="6" spans="1:6" ht="17.25" thickTop="1" thickBot="1" x14ac:dyDescent="0.3">
      <c r="A6" s="3"/>
      <c r="B6" s="4"/>
    </row>
    <row r="7" spans="1:6" ht="17.25" thickTop="1" thickBot="1" x14ac:dyDescent="0.3">
      <c r="A7" s="35" t="s">
        <v>19</v>
      </c>
      <c r="B7" s="36"/>
      <c r="C7" s="9">
        <f>SUM(B11:B5000)</f>
        <v>6850000</v>
      </c>
    </row>
    <row r="8" spans="1:6" ht="17.25" thickTop="1" thickBot="1" x14ac:dyDescent="0.3">
      <c r="A8" s="35" t="s">
        <v>17</v>
      </c>
      <c r="B8" s="36"/>
      <c r="C8" s="9">
        <f>SUM(D11:D5000)</f>
        <v>144758635.9452</v>
      </c>
    </row>
    <row r="9" spans="1:6" ht="17.25" thickTop="1" thickBot="1" x14ac:dyDescent="0.3">
      <c r="A9" s="3"/>
      <c r="B9" s="4"/>
    </row>
    <row r="10" spans="1:6" ht="33" thickTop="1" thickBot="1" x14ac:dyDescent="0.3">
      <c r="A10" s="5" t="s">
        <v>0</v>
      </c>
      <c r="B10" s="5" t="s">
        <v>13</v>
      </c>
      <c r="C10" s="5" t="s">
        <v>16</v>
      </c>
      <c r="D10" s="5" t="s">
        <v>24</v>
      </c>
      <c r="E10" s="5" t="s">
        <v>22</v>
      </c>
      <c r="F10" s="5" t="s">
        <v>23</v>
      </c>
    </row>
    <row r="11" spans="1:6" ht="15.75" thickTop="1" x14ac:dyDescent="0.25">
      <c r="A11" s="6">
        <v>41899</v>
      </c>
      <c r="B11" s="14">
        <v>150000</v>
      </c>
      <c r="C11" s="8">
        <v>21.494199999999999</v>
      </c>
      <c r="D11" s="15">
        <f>+B11*C11</f>
        <v>3224130</v>
      </c>
      <c r="E11" s="16">
        <v>21.56</v>
      </c>
      <c r="F11" s="16">
        <v>21.47</v>
      </c>
    </row>
    <row r="12" spans="1:6" x14ac:dyDescent="0.25">
      <c r="A12" s="6">
        <v>41900</v>
      </c>
      <c r="B12" s="14">
        <v>100000</v>
      </c>
      <c r="C12" s="8">
        <v>21.5335</v>
      </c>
      <c r="D12" s="15">
        <f>+B12*C12</f>
        <v>2153350</v>
      </c>
      <c r="E12" s="16">
        <v>21.56</v>
      </c>
      <c r="F12" s="16">
        <v>21.5</v>
      </c>
    </row>
    <row r="13" spans="1:6" x14ac:dyDescent="0.25">
      <c r="A13" s="6">
        <v>41901</v>
      </c>
      <c r="B13" s="17">
        <v>100000</v>
      </c>
      <c r="C13" s="18">
        <v>21.662600000000001</v>
      </c>
      <c r="D13" s="19">
        <f>+B13*C13</f>
        <v>2166260</v>
      </c>
      <c r="E13" s="20">
        <v>21.7</v>
      </c>
      <c r="F13" s="20">
        <v>21.61</v>
      </c>
    </row>
    <row r="14" spans="1:6" x14ac:dyDescent="0.25">
      <c r="A14" s="6">
        <v>41904</v>
      </c>
      <c r="B14" s="17">
        <v>150000</v>
      </c>
      <c r="C14" s="18">
        <v>21.630099999999999</v>
      </c>
      <c r="D14" s="19">
        <f>+B14*C14</f>
        <v>3244515</v>
      </c>
      <c r="E14" s="20">
        <v>21.74</v>
      </c>
      <c r="F14" s="20">
        <v>21.53</v>
      </c>
    </row>
    <row r="15" spans="1:6" x14ac:dyDescent="0.25">
      <c r="A15" s="6">
        <v>41905</v>
      </c>
      <c r="B15" s="17">
        <v>150000</v>
      </c>
      <c r="C15" s="18">
        <v>21.559899999999999</v>
      </c>
      <c r="D15" s="19">
        <f t="shared" ref="D15:D24" si="0">+B15*C15</f>
        <v>3233985</v>
      </c>
      <c r="E15" s="20">
        <v>21.62</v>
      </c>
      <c r="F15" s="20">
        <v>21.5</v>
      </c>
    </row>
    <row r="16" spans="1:6" x14ac:dyDescent="0.25">
      <c r="A16" s="6">
        <v>41906</v>
      </c>
      <c r="B16" s="17">
        <v>200000</v>
      </c>
      <c r="C16" s="18">
        <v>21.476600000000001</v>
      </c>
      <c r="D16" s="19">
        <f t="shared" si="0"/>
        <v>4295320</v>
      </c>
      <c r="E16" s="20">
        <v>21.57</v>
      </c>
      <c r="F16" s="20">
        <v>21.36</v>
      </c>
    </row>
    <row r="17" spans="1:6" x14ac:dyDescent="0.25">
      <c r="A17" s="6">
        <v>41907</v>
      </c>
      <c r="B17" s="17">
        <v>300000</v>
      </c>
      <c r="C17" s="18">
        <v>21.614999999999998</v>
      </c>
      <c r="D17" s="19">
        <f t="shared" si="0"/>
        <v>6484499.9999999991</v>
      </c>
      <c r="E17" s="20">
        <v>21.73</v>
      </c>
      <c r="F17" s="20">
        <v>21.39</v>
      </c>
    </row>
    <row r="18" spans="1:6" x14ac:dyDescent="0.25">
      <c r="A18" s="6">
        <v>41908</v>
      </c>
      <c r="B18" s="17">
        <v>250000</v>
      </c>
      <c r="C18" s="18">
        <v>21.507100000000001</v>
      </c>
      <c r="D18" s="19">
        <f t="shared" si="0"/>
        <v>5376775</v>
      </c>
      <c r="E18" s="20">
        <v>21.62</v>
      </c>
      <c r="F18" s="20">
        <v>21.34</v>
      </c>
    </row>
    <row r="19" spans="1:6" x14ac:dyDescent="0.25">
      <c r="A19" s="6">
        <v>41911</v>
      </c>
      <c r="B19" s="24">
        <v>300000</v>
      </c>
      <c r="C19" s="18">
        <v>21.427800000000001</v>
      </c>
      <c r="D19" s="19">
        <f t="shared" si="0"/>
        <v>6428340</v>
      </c>
      <c r="E19" s="20">
        <v>21.5</v>
      </c>
      <c r="F19" s="20">
        <v>21.37</v>
      </c>
    </row>
    <row r="20" spans="1:6" x14ac:dyDescent="0.25">
      <c r="A20" s="6">
        <v>41912</v>
      </c>
      <c r="B20" s="24">
        <v>300000</v>
      </c>
      <c r="C20" s="18">
        <v>21.415800000000001</v>
      </c>
      <c r="D20" s="19">
        <f t="shared" si="0"/>
        <v>6424740</v>
      </c>
      <c r="E20" s="20">
        <v>21.48</v>
      </c>
      <c r="F20" s="20">
        <v>21.38</v>
      </c>
    </row>
    <row r="21" spans="1:6" x14ac:dyDescent="0.25">
      <c r="A21" s="6">
        <v>41940</v>
      </c>
      <c r="B21" s="24">
        <v>400000</v>
      </c>
      <c r="C21" s="18">
        <v>20.4465</v>
      </c>
      <c r="D21" s="19">
        <f t="shared" si="0"/>
        <v>8178600</v>
      </c>
      <c r="E21" s="20">
        <v>20.58</v>
      </c>
      <c r="F21" s="20">
        <v>20.27</v>
      </c>
    </row>
    <row r="22" spans="1:6" x14ac:dyDescent="0.25">
      <c r="A22" s="6">
        <v>41941</v>
      </c>
      <c r="B22" s="24">
        <v>400000</v>
      </c>
      <c r="C22" s="18">
        <v>20.697900000000001</v>
      </c>
      <c r="D22" s="19">
        <f t="shared" si="0"/>
        <v>8279160</v>
      </c>
      <c r="E22" s="20">
        <v>20.79</v>
      </c>
      <c r="F22" s="20">
        <v>20.55</v>
      </c>
    </row>
    <row r="23" spans="1:6" x14ac:dyDescent="0.25">
      <c r="A23" s="6">
        <v>41942</v>
      </c>
      <c r="B23" s="24">
        <v>400000</v>
      </c>
      <c r="C23" s="18">
        <v>20.645</v>
      </c>
      <c r="D23" s="19">
        <f t="shared" si="0"/>
        <v>8258000</v>
      </c>
      <c r="E23" s="20">
        <v>20.75</v>
      </c>
      <c r="F23" s="20">
        <v>20.49</v>
      </c>
    </row>
    <row r="24" spans="1:6" x14ac:dyDescent="0.25">
      <c r="A24" s="6">
        <v>41943</v>
      </c>
      <c r="B24" s="24">
        <v>600000</v>
      </c>
      <c r="C24" s="18">
        <v>21.063099999999999</v>
      </c>
      <c r="D24" s="19">
        <f t="shared" si="0"/>
        <v>12637860</v>
      </c>
      <c r="E24" s="20">
        <v>21.17</v>
      </c>
      <c r="F24" s="20">
        <v>20.91</v>
      </c>
    </row>
    <row r="25" spans="1:6" x14ac:dyDescent="0.25">
      <c r="A25" s="6">
        <v>41946</v>
      </c>
      <c r="B25" s="24">
        <v>300000</v>
      </c>
      <c r="C25" s="18">
        <v>21.139600000000002</v>
      </c>
      <c r="D25" s="19">
        <f t="shared" ref="D25:D39" si="1">+B25*C25</f>
        <v>6341880</v>
      </c>
      <c r="E25" s="20">
        <v>21.27</v>
      </c>
      <c r="F25" s="20">
        <v>20.98</v>
      </c>
    </row>
    <row r="26" spans="1:6" x14ac:dyDescent="0.25">
      <c r="A26" s="6">
        <v>41947</v>
      </c>
      <c r="B26" s="24">
        <v>300000</v>
      </c>
      <c r="C26" s="18">
        <v>20.943000000000001</v>
      </c>
      <c r="D26" s="19">
        <f t="shared" si="1"/>
        <v>6282900</v>
      </c>
      <c r="E26" s="20">
        <v>21.08</v>
      </c>
      <c r="F26" s="20">
        <v>20.75</v>
      </c>
    </row>
    <row r="27" spans="1:6" x14ac:dyDescent="0.25">
      <c r="A27" s="6">
        <v>41948</v>
      </c>
      <c r="B27" s="24">
        <v>100000</v>
      </c>
      <c r="C27" s="18">
        <v>21.0716</v>
      </c>
      <c r="D27" s="19">
        <f t="shared" si="1"/>
        <v>2107160</v>
      </c>
      <c r="E27" s="20">
        <v>21.31</v>
      </c>
      <c r="F27" s="20">
        <v>20.9</v>
      </c>
    </row>
    <row r="28" spans="1:6" x14ac:dyDescent="0.25">
      <c r="A28" s="6">
        <v>41949</v>
      </c>
      <c r="B28" s="24">
        <v>150000</v>
      </c>
      <c r="C28" s="18">
        <v>21.524899999999999</v>
      </c>
      <c r="D28" s="19">
        <f t="shared" si="1"/>
        <v>3228735</v>
      </c>
      <c r="E28" s="20">
        <v>21.75</v>
      </c>
      <c r="F28" s="20">
        <v>21.35</v>
      </c>
    </row>
    <row r="29" spans="1:6" x14ac:dyDescent="0.25">
      <c r="A29" s="6">
        <v>41950</v>
      </c>
      <c r="B29" s="24">
        <v>150000</v>
      </c>
      <c r="C29" s="18">
        <v>21.533300000000001</v>
      </c>
      <c r="D29" s="19">
        <f t="shared" si="1"/>
        <v>3229995</v>
      </c>
      <c r="E29" s="20">
        <v>21.68</v>
      </c>
      <c r="F29" s="20">
        <v>21.37</v>
      </c>
    </row>
    <row r="30" spans="1:6" x14ac:dyDescent="0.25">
      <c r="A30" s="6">
        <v>41953</v>
      </c>
      <c r="B30" s="24">
        <v>150000</v>
      </c>
      <c r="C30" s="18">
        <v>21.594200000000001</v>
      </c>
      <c r="D30" s="19">
        <f t="shared" si="1"/>
        <v>3239130</v>
      </c>
      <c r="E30" s="20">
        <v>21.68</v>
      </c>
      <c r="F30" s="20">
        <v>21.39</v>
      </c>
    </row>
    <row r="31" spans="1:6" x14ac:dyDescent="0.25">
      <c r="A31" s="6">
        <v>41954</v>
      </c>
      <c r="B31" s="24">
        <v>200000</v>
      </c>
      <c r="C31" s="18">
        <v>21.559699999999999</v>
      </c>
      <c r="D31" s="19">
        <f t="shared" si="1"/>
        <v>4311940</v>
      </c>
      <c r="E31" s="20">
        <v>21.67</v>
      </c>
      <c r="F31" s="20">
        <v>21.5</v>
      </c>
    </row>
    <row r="32" spans="1:6" x14ac:dyDescent="0.25">
      <c r="A32" s="6">
        <v>41955</v>
      </c>
      <c r="B32" s="24">
        <v>200000</v>
      </c>
      <c r="C32" s="18">
        <v>21.4772</v>
      </c>
      <c r="D32" s="19">
        <f t="shared" si="1"/>
        <v>4295440</v>
      </c>
      <c r="E32" s="20">
        <v>21.65</v>
      </c>
      <c r="F32" s="20">
        <v>21.41</v>
      </c>
    </row>
    <row r="33" spans="1:6" x14ac:dyDescent="0.25">
      <c r="A33" s="6">
        <v>41956</v>
      </c>
      <c r="B33" s="24">
        <v>100000</v>
      </c>
      <c r="C33" s="18">
        <v>21.6096</v>
      </c>
      <c r="D33" s="19">
        <f t="shared" si="1"/>
        <v>2160960</v>
      </c>
      <c r="E33" s="20">
        <v>21.66</v>
      </c>
      <c r="F33" s="20">
        <v>21.5</v>
      </c>
    </row>
    <row r="34" spans="1:6" x14ac:dyDescent="0.25">
      <c r="A34" s="6">
        <v>41957</v>
      </c>
      <c r="B34" s="24">
        <v>136227</v>
      </c>
      <c r="C34" s="18">
        <v>21.356999999999999</v>
      </c>
      <c r="D34" s="19">
        <f t="shared" si="1"/>
        <v>2909400.0389999999</v>
      </c>
      <c r="E34" s="20">
        <v>21.46</v>
      </c>
      <c r="F34" s="20">
        <v>21.24</v>
      </c>
    </row>
    <row r="35" spans="1:6" x14ac:dyDescent="0.25">
      <c r="A35" s="6">
        <v>41960</v>
      </c>
      <c r="B35" s="24">
        <v>150000</v>
      </c>
      <c r="C35" s="18">
        <v>21.4755</v>
      </c>
      <c r="D35" s="19">
        <f t="shared" si="1"/>
        <v>3221325</v>
      </c>
      <c r="E35" s="20">
        <v>21.55</v>
      </c>
      <c r="F35" s="20">
        <v>21.36</v>
      </c>
    </row>
    <row r="36" spans="1:6" x14ac:dyDescent="0.25">
      <c r="A36" s="6">
        <v>41961</v>
      </c>
      <c r="B36" s="24">
        <v>50000</v>
      </c>
      <c r="C36" s="18">
        <v>21.638100000000001</v>
      </c>
      <c r="D36" s="19">
        <f t="shared" si="1"/>
        <v>1081905</v>
      </c>
      <c r="E36" s="20">
        <v>21.71</v>
      </c>
      <c r="F36" s="20">
        <v>21.54</v>
      </c>
    </row>
    <row r="37" spans="1:6" x14ac:dyDescent="0.25">
      <c r="A37" s="6">
        <v>41962</v>
      </c>
      <c r="B37" s="24">
        <v>50000</v>
      </c>
      <c r="C37" s="18">
        <v>21.688199999999998</v>
      </c>
      <c r="D37" s="19">
        <f t="shared" si="1"/>
        <v>1084410</v>
      </c>
      <c r="E37" s="20">
        <v>21.77</v>
      </c>
      <c r="F37" s="20">
        <v>21.61</v>
      </c>
    </row>
    <row r="38" spans="1:6" x14ac:dyDescent="0.25">
      <c r="A38" s="6">
        <v>41963</v>
      </c>
      <c r="B38" s="24">
        <v>50000</v>
      </c>
      <c r="C38" s="18">
        <v>21.601900000000001</v>
      </c>
      <c r="D38" s="19">
        <f t="shared" si="1"/>
        <v>1080095</v>
      </c>
      <c r="E38" s="20">
        <v>21.64</v>
      </c>
      <c r="F38" s="20">
        <v>21.55</v>
      </c>
    </row>
    <row r="39" spans="1:6" x14ac:dyDescent="0.25">
      <c r="A39" s="6">
        <v>41964</v>
      </c>
      <c r="B39" s="24">
        <v>50000</v>
      </c>
      <c r="C39" s="18">
        <v>21.970800000000001</v>
      </c>
      <c r="D39" s="19">
        <f t="shared" si="1"/>
        <v>1098540</v>
      </c>
      <c r="E39" s="20">
        <v>22.07</v>
      </c>
      <c r="F39" s="20">
        <v>21.72</v>
      </c>
    </row>
    <row r="40" spans="1:6" x14ac:dyDescent="0.25">
      <c r="A40" s="6">
        <v>41967</v>
      </c>
      <c r="B40" s="24">
        <v>50000</v>
      </c>
      <c r="C40" s="18">
        <v>22.120999999999999</v>
      </c>
      <c r="D40" s="19">
        <f t="shared" ref="D40" si="2">+B40*C40</f>
        <v>1106050</v>
      </c>
      <c r="E40" s="20">
        <v>22.17</v>
      </c>
      <c r="F40" s="20">
        <v>22.02</v>
      </c>
    </row>
    <row r="41" spans="1:6" x14ac:dyDescent="0.25">
      <c r="A41" s="6">
        <v>41978</v>
      </c>
      <c r="B41" s="24">
        <v>50000</v>
      </c>
      <c r="C41" s="28">
        <v>21.155000000000001</v>
      </c>
      <c r="D41" s="31">
        <f t="shared" ref="D41" si="3">+B41*C41</f>
        <v>1057750</v>
      </c>
      <c r="E41" s="30">
        <v>21.28</v>
      </c>
      <c r="F41" s="30">
        <v>21.1</v>
      </c>
    </row>
    <row r="42" spans="1:6" x14ac:dyDescent="0.25">
      <c r="A42" s="6">
        <v>41981</v>
      </c>
      <c r="B42" s="24">
        <v>50000</v>
      </c>
      <c r="C42" s="28">
        <v>21.195699999999999</v>
      </c>
      <c r="D42" s="31">
        <f t="shared" ref="D42:D46" si="4">+B42*C42</f>
        <v>1059785</v>
      </c>
      <c r="E42" s="30">
        <v>21.28</v>
      </c>
      <c r="F42" s="30">
        <v>21.15</v>
      </c>
    </row>
    <row r="43" spans="1:6" x14ac:dyDescent="0.25">
      <c r="A43" s="6">
        <v>41982</v>
      </c>
      <c r="B43" s="24">
        <v>100000</v>
      </c>
      <c r="C43" s="28">
        <v>20.8628</v>
      </c>
      <c r="D43" s="31">
        <f t="shared" si="4"/>
        <v>2086280</v>
      </c>
      <c r="E43" s="30">
        <v>20.96</v>
      </c>
      <c r="F43" s="30">
        <v>20.76</v>
      </c>
    </row>
    <row r="44" spans="1:6" x14ac:dyDescent="0.25">
      <c r="A44" s="6">
        <v>41983</v>
      </c>
      <c r="B44" s="24">
        <v>100000</v>
      </c>
      <c r="C44" s="28">
        <v>20.758199999999999</v>
      </c>
      <c r="D44" s="31">
        <f t="shared" si="4"/>
        <v>2075819.9999999998</v>
      </c>
      <c r="E44" s="30">
        <v>20.88</v>
      </c>
      <c r="F44" s="30">
        <v>20.57</v>
      </c>
    </row>
    <row r="45" spans="1:6" x14ac:dyDescent="0.25">
      <c r="A45" s="6">
        <v>41984</v>
      </c>
      <c r="B45" s="24">
        <v>150000</v>
      </c>
      <c r="C45" s="28">
        <v>20.531500000000001</v>
      </c>
      <c r="D45" s="31">
        <f t="shared" si="4"/>
        <v>3079725</v>
      </c>
      <c r="E45" s="30">
        <v>20.64</v>
      </c>
      <c r="F45" s="30">
        <v>20.440000000000001</v>
      </c>
    </row>
    <row r="46" spans="1:6" x14ac:dyDescent="0.25">
      <c r="A46" s="6">
        <v>41985</v>
      </c>
      <c r="B46" s="24">
        <v>163773</v>
      </c>
      <c r="C46" s="28">
        <v>20.289400000000001</v>
      </c>
      <c r="D46" s="31">
        <f t="shared" si="4"/>
        <v>3322855.9062000001</v>
      </c>
      <c r="E46" s="30">
        <v>20.45</v>
      </c>
      <c r="F46" s="30">
        <v>20.21</v>
      </c>
    </row>
    <row r="47" spans="1:6" x14ac:dyDescent="0.25">
      <c r="A47" s="6">
        <v>41990</v>
      </c>
      <c r="B47" s="24">
        <v>150000</v>
      </c>
      <c r="C47" s="28">
        <v>20.101199999999999</v>
      </c>
      <c r="D47" s="31">
        <f t="shared" ref="D47:D48" si="5">+B47*C47</f>
        <v>3015180</v>
      </c>
      <c r="E47" s="30">
        <v>20.190000000000001</v>
      </c>
      <c r="F47" s="30">
        <v>20</v>
      </c>
    </row>
    <row r="48" spans="1:6" x14ac:dyDescent="0.25">
      <c r="A48" s="6">
        <v>42041</v>
      </c>
      <c r="B48" s="24">
        <v>100000</v>
      </c>
      <c r="C48" s="28">
        <v>18.958400000000001</v>
      </c>
      <c r="D48" s="31">
        <f t="shared" si="5"/>
        <v>1895840</v>
      </c>
      <c r="E48" s="30">
        <v>19.07</v>
      </c>
      <c r="F48" s="30">
        <v>18.84</v>
      </c>
    </row>
  </sheetData>
  <mergeCells count="3">
    <mergeCell ref="A3:F3"/>
    <mergeCell ref="A7:B7"/>
    <mergeCell ref="A8:B8"/>
  </mergeCells>
  <pageMargins left="0.7" right="0.7" top="0.75" bottom="0.75" header="0.3" footer="0.3"/>
  <pageSetup paperSize="9" scale="64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F49"/>
  <sheetViews>
    <sheetView showGridLines="0" zoomScaleNormal="100" workbookViewId="0">
      <selection activeCell="C7" sqref="C7"/>
    </sheetView>
  </sheetViews>
  <sheetFormatPr defaultRowHeight="15" x14ac:dyDescent="0.25"/>
  <cols>
    <col min="1" max="1" width="17.7109375" customWidth="1"/>
    <col min="2" max="2" width="25.140625" customWidth="1"/>
    <col min="3" max="4" width="27.85546875" customWidth="1"/>
    <col min="5" max="5" width="18.28515625" customWidth="1"/>
    <col min="6" max="6" width="17.85546875" customWidth="1"/>
    <col min="7" max="7" width="13.85546875" customWidth="1"/>
  </cols>
  <sheetData>
    <row r="3" spans="1:6" s="13" customFormat="1" ht="44.25" customHeight="1" x14ac:dyDescent="0.35">
      <c r="A3" s="34" t="s">
        <v>18</v>
      </c>
      <c r="B3" s="34"/>
      <c r="C3" s="34"/>
      <c r="D3" s="34"/>
      <c r="E3" s="34"/>
      <c r="F3" s="34"/>
    </row>
    <row r="4" spans="1:6" ht="15.75" thickBot="1" x14ac:dyDescent="0.3"/>
    <row r="5" spans="1:6" ht="20.25" thickTop="1" thickBot="1" x14ac:dyDescent="0.3">
      <c r="A5" s="5" t="s">
        <v>15</v>
      </c>
      <c r="B5" s="4"/>
    </row>
    <row r="6" spans="1:6" ht="17.25" thickTop="1" thickBot="1" x14ac:dyDescent="0.3">
      <c r="A6" s="3"/>
      <c r="B6" s="4"/>
    </row>
    <row r="7" spans="1:6" ht="17.25" thickTop="1" thickBot="1" x14ac:dyDescent="0.3">
      <c r="A7" s="35" t="s">
        <v>19</v>
      </c>
      <c r="B7" s="36"/>
      <c r="C7" s="9">
        <f>SUM(B11:B438)</f>
        <v>26780000</v>
      </c>
    </row>
    <row r="8" spans="1:6" ht="17.25" thickTop="1" thickBot="1" x14ac:dyDescent="0.3">
      <c r="A8" s="35" t="s">
        <v>26</v>
      </c>
      <c r="B8" s="36"/>
      <c r="C8" s="9">
        <f>SUM(D11:D76)</f>
        <v>570065408</v>
      </c>
    </row>
    <row r="9" spans="1:6" ht="17.25" thickTop="1" thickBot="1" x14ac:dyDescent="0.3">
      <c r="A9" s="3"/>
      <c r="B9" s="4"/>
    </row>
    <row r="10" spans="1:6" ht="33" thickTop="1" thickBot="1" x14ac:dyDescent="0.3">
      <c r="A10" s="5" t="s">
        <v>0</v>
      </c>
      <c r="B10" s="5" t="s">
        <v>13</v>
      </c>
      <c r="C10" s="5" t="s">
        <v>16</v>
      </c>
      <c r="D10" s="5" t="s">
        <v>24</v>
      </c>
      <c r="E10" s="5" t="s">
        <v>22</v>
      </c>
      <c r="F10" s="5" t="s">
        <v>23</v>
      </c>
    </row>
    <row r="11" spans="1:6" ht="15.75" thickTop="1" x14ac:dyDescent="0.25">
      <c r="A11" s="6">
        <v>41898</v>
      </c>
      <c r="B11" s="9">
        <v>1400000</v>
      </c>
      <c r="C11" s="8">
        <v>21.374199999999998</v>
      </c>
      <c r="D11" s="7">
        <f>+B11*C11</f>
        <v>29923879.999999996</v>
      </c>
      <c r="E11" s="16">
        <v>21.45</v>
      </c>
      <c r="F11" s="16">
        <v>21.23</v>
      </c>
    </row>
    <row r="12" spans="1:6" x14ac:dyDescent="0.25">
      <c r="A12" s="6">
        <v>41899</v>
      </c>
      <c r="B12" s="9">
        <v>1250000</v>
      </c>
      <c r="C12" s="8">
        <v>21.5063</v>
      </c>
      <c r="D12" s="7">
        <f t="shared" ref="D12:D13" si="0">+B12*C12</f>
        <v>26882875</v>
      </c>
      <c r="E12" s="16">
        <v>21.59</v>
      </c>
      <c r="F12" s="16">
        <v>21.47</v>
      </c>
    </row>
    <row r="13" spans="1:6" x14ac:dyDescent="0.25">
      <c r="A13" s="6">
        <v>41900</v>
      </c>
      <c r="B13" s="9">
        <v>1300000</v>
      </c>
      <c r="C13" s="8">
        <v>21.552</v>
      </c>
      <c r="D13" s="7">
        <f t="shared" si="0"/>
        <v>28017600</v>
      </c>
      <c r="E13" s="16">
        <v>21.59</v>
      </c>
      <c r="F13" s="16">
        <v>21.51</v>
      </c>
    </row>
    <row r="14" spans="1:6" x14ac:dyDescent="0.25">
      <c r="A14" s="6">
        <v>41901</v>
      </c>
      <c r="B14" s="21">
        <v>1300000</v>
      </c>
      <c r="C14" s="18">
        <v>21.6828</v>
      </c>
      <c r="D14" s="23">
        <f t="shared" ref="D14:D40" si="1">+B14*C14</f>
        <v>28187640</v>
      </c>
      <c r="E14" s="20">
        <v>21.73</v>
      </c>
      <c r="F14" s="20">
        <v>21.61</v>
      </c>
    </row>
    <row r="15" spans="1:6" x14ac:dyDescent="0.25">
      <c r="A15" s="6">
        <v>41904</v>
      </c>
      <c r="B15" s="21">
        <v>1250000</v>
      </c>
      <c r="C15" s="18">
        <v>21.660799999999998</v>
      </c>
      <c r="D15" s="23">
        <f t="shared" si="1"/>
        <v>27075999.999999996</v>
      </c>
      <c r="E15" s="20">
        <v>21.76</v>
      </c>
      <c r="F15" s="20">
        <v>21.55</v>
      </c>
    </row>
    <row r="16" spans="1:6" x14ac:dyDescent="0.25">
      <c r="A16" s="6">
        <v>41905</v>
      </c>
      <c r="B16" s="21">
        <v>1250000</v>
      </c>
      <c r="C16" s="18">
        <v>21.571300000000001</v>
      </c>
      <c r="D16" s="23">
        <f t="shared" si="1"/>
        <v>26964125</v>
      </c>
      <c r="E16" s="20">
        <v>21.63</v>
      </c>
      <c r="F16" s="20">
        <v>21.49</v>
      </c>
    </row>
    <row r="17" spans="1:6" x14ac:dyDescent="0.25">
      <c r="A17" s="6">
        <v>41906</v>
      </c>
      <c r="B17" s="21">
        <v>1200000</v>
      </c>
      <c r="C17" s="18">
        <v>21.4907</v>
      </c>
      <c r="D17" s="23">
        <f t="shared" si="1"/>
        <v>25788840</v>
      </c>
      <c r="E17" s="20">
        <v>21.56</v>
      </c>
      <c r="F17" s="20">
        <v>21.39</v>
      </c>
    </row>
    <row r="18" spans="1:6" x14ac:dyDescent="0.25">
      <c r="A18" s="6">
        <v>41907</v>
      </c>
      <c r="B18" s="21">
        <v>1100000</v>
      </c>
      <c r="C18" s="18">
        <v>21.6328</v>
      </c>
      <c r="D18" s="23">
        <f t="shared" si="1"/>
        <v>23796080</v>
      </c>
      <c r="E18" s="20">
        <v>21.75</v>
      </c>
      <c r="F18" s="20">
        <v>21.4</v>
      </c>
    </row>
    <row r="19" spans="1:6" x14ac:dyDescent="0.25">
      <c r="A19" s="6">
        <v>41908</v>
      </c>
      <c r="B19" s="21">
        <v>1150000</v>
      </c>
      <c r="C19" s="18">
        <v>21.542999999999999</v>
      </c>
      <c r="D19" s="23">
        <f t="shared" si="1"/>
        <v>24774450</v>
      </c>
      <c r="E19" s="20">
        <v>21.63</v>
      </c>
      <c r="F19" s="20">
        <v>21.35</v>
      </c>
    </row>
    <row r="20" spans="1:6" x14ac:dyDescent="0.25">
      <c r="A20" s="6">
        <v>41911</v>
      </c>
      <c r="B20" s="21">
        <v>1100000</v>
      </c>
      <c r="C20" s="18">
        <v>21.442399999999999</v>
      </c>
      <c r="D20" s="23">
        <f t="shared" si="1"/>
        <v>23586640</v>
      </c>
      <c r="E20" s="20">
        <v>21.5</v>
      </c>
      <c r="F20" s="20">
        <v>21.38</v>
      </c>
    </row>
    <row r="21" spans="1:6" x14ac:dyDescent="0.25">
      <c r="A21" s="6">
        <v>41912</v>
      </c>
      <c r="B21" s="21">
        <v>1100000</v>
      </c>
      <c r="C21" s="18">
        <v>21.430900000000001</v>
      </c>
      <c r="D21" s="23">
        <f t="shared" si="1"/>
        <v>23573990</v>
      </c>
      <c r="E21" s="20">
        <v>21.5</v>
      </c>
      <c r="F21" s="20">
        <v>21.4</v>
      </c>
    </row>
    <row r="22" spans="1:6" x14ac:dyDescent="0.25">
      <c r="A22" s="6">
        <v>41940</v>
      </c>
      <c r="B22" s="21">
        <v>1000000</v>
      </c>
      <c r="C22" s="18">
        <v>20.4678</v>
      </c>
      <c r="D22" s="23">
        <f t="shared" si="1"/>
        <v>20467800</v>
      </c>
      <c r="E22" s="20">
        <v>20.6</v>
      </c>
      <c r="F22" s="20">
        <v>20.28</v>
      </c>
    </row>
    <row r="23" spans="1:6" x14ac:dyDescent="0.25">
      <c r="A23" s="6">
        <v>41941</v>
      </c>
      <c r="B23" s="21">
        <v>1000000</v>
      </c>
      <c r="C23" s="18">
        <v>20.7197</v>
      </c>
      <c r="D23" s="23">
        <f t="shared" si="1"/>
        <v>20719700</v>
      </c>
      <c r="E23" s="20">
        <v>20.81</v>
      </c>
      <c r="F23" s="20">
        <v>20.55</v>
      </c>
    </row>
    <row r="24" spans="1:6" x14ac:dyDescent="0.25">
      <c r="A24" s="6">
        <v>41942</v>
      </c>
      <c r="B24" s="21">
        <v>1000000</v>
      </c>
      <c r="C24" s="18">
        <v>20.6449</v>
      </c>
      <c r="D24" s="23">
        <f t="shared" si="1"/>
        <v>20644900</v>
      </c>
      <c r="E24" s="20">
        <v>20.77</v>
      </c>
      <c r="F24" s="20">
        <v>20.52</v>
      </c>
    </row>
    <row r="25" spans="1:6" x14ac:dyDescent="0.25">
      <c r="A25" s="6">
        <v>41943</v>
      </c>
      <c r="B25" s="21">
        <v>400000</v>
      </c>
      <c r="C25" s="18">
        <v>21.0946</v>
      </c>
      <c r="D25" s="23">
        <f t="shared" si="1"/>
        <v>8437840</v>
      </c>
      <c r="E25" s="20">
        <v>21.18</v>
      </c>
      <c r="F25" s="20">
        <v>20.91</v>
      </c>
    </row>
    <row r="26" spans="1:6" x14ac:dyDescent="0.25">
      <c r="A26" s="6">
        <v>41946</v>
      </c>
      <c r="B26" s="21">
        <v>800000</v>
      </c>
      <c r="C26" s="18">
        <v>21.145299999999999</v>
      </c>
      <c r="D26" s="23">
        <f t="shared" si="1"/>
        <v>16916240</v>
      </c>
      <c r="E26" s="20">
        <v>21.29</v>
      </c>
      <c r="F26" s="20">
        <v>21</v>
      </c>
    </row>
    <row r="27" spans="1:6" x14ac:dyDescent="0.25">
      <c r="A27" s="6">
        <v>41947</v>
      </c>
      <c r="B27" s="21">
        <v>700000</v>
      </c>
      <c r="C27" s="18">
        <v>20.9756</v>
      </c>
      <c r="D27" s="23">
        <f t="shared" si="1"/>
        <v>14682920</v>
      </c>
      <c r="E27" s="20">
        <v>21.09</v>
      </c>
      <c r="F27" s="20">
        <v>20.78</v>
      </c>
    </row>
    <row r="28" spans="1:6" x14ac:dyDescent="0.25">
      <c r="A28" s="6">
        <v>41948</v>
      </c>
      <c r="B28" s="21">
        <v>500000</v>
      </c>
      <c r="C28" s="18">
        <v>21.116</v>
      </c>
      <c r="D28" s="23">
        <f t="shared" si="1"/>
        <v>10558000</v>
      </c>
      <c r="E28" s="20">
        <v>21.33</v>
      </c>
      <c r="F28" s="20">
        <v>20.94</v>
      </c>
    </row>
    <row r="29" spans="1:6" x14ac:dyDescent="0.25">
      <c r="A29" s="6">
        <v>41949</v>
      </c>
      <c r="B29" s="21">
        <v>600000</v>
      </c>
      <c r="C29" s="18">
        <v>21.5581</v>
      </c>
      <c r="D29" s="23">
        <f t="shared" si="1"/>
        <v>12934860</v>
      </c>
      <c r="E29" s="20">
        <v>21.76</v>
      </c>
      <c r="F29" s="20">
        <v>21.39</v>
      </c>
    </row>
    <row r="30" spans="1:6" x14ac:dyDescent="0.25">
      <c r="A30" s="6">
        <v>41950</v>
      </c>
      <c r="B30" s="21">
        <v>600000</v>
      </c>
      <c r="C30" s="18">
        <v>21.5383</v>
      </c>
      <c r="D30" s="23">
        <f t="shared" si="1"/>
        <v>12922980</v>
      </c>
      <c r="E30" s="20">
        <v>21.7</v>
      </c>
      <c r="F30" s="20">
        <v>21.38</v>
      </c>
    </row>
    <row r="31" spans="1:6" x14ac:dyDescent="0.25">
      <c r="A31" s="6">
        <v>41953</v>
      </c>
      <c r="B31" s="21">
        <v>600000</v>
      </c>
      <c r="C31" s="18">
        <v>21.625499999999999</v>
      </c>
      <c r="D31" s="23">
        <f t="shared" si="1"/>
        <v>12975300</v>
      </c>
      <c r="E31" s="20">
        <v>21.7</v>
      </c>
      <c r="F31" s="20">
        <v>21.43</v>
      </c>
    </row>
    <row r="32" spans="1:6" x14ac:dyDescent="0.25">
      <c r="A32" s="6">
        <v>41954</v>
      </c>
      <c r="B32" s="21">
        <v>500000</v>
      </c>
      <c r="C32" s="18">
        <v>21.576599999999999</v>
      </c>
      <c r="D32" s="23">
        <f t="shared" si="1"/>
        <v>10788300</v>
      </c>
      <c r="E32" s="20">
        <v>21.69</v>
      </c>
      <c r="F32" s="20">
        <v>21.52</v>
      </c>
    </row>
    <row r="33" spans="1:6" x14ac:dyDescent="0.25">
      <c r="A33" s="6">
        <v>41955</v>
      </c>
      <c r="B33" s="21">
        <v>600000</v>
      </c>
      <c r="C33" s="18">
        <v>21.492699999999999</v>
      </c>
      <c r="D33" s="23">
        <f t="shared" si="1"/>
        <v>12895620</v>
      </c>
      <c r="E33" s="20">
        <v>21.67</v>
      </c>
      <c r="F33" s="20">
        <v>21.43</v>
      </c>
    </row>
    <row r="34" spans="1:6" x14ac:dyDescent="0.25">
      <c r="A34" s="6">
        <v>41956</v>
      </c>
      <c r="B34" s="21">
        <v>500000</v>
      </c>
      <c r="C34" s="18">
        <v>21.618200000000002</v>
      </c>
      <c r="D34" s="23">
        <f t="shared" si="1"/>
        <v>10809100</v>
      </c>
      <c r="E34" s="20">
        <v>21.68</v>
      </c>
      <c r="F34" s="20">
        <v>21.51</v>
      </c>
    </row>
    <row r="35" spans="1:6" x14ac:dyDescent="0.25">
      <c r="A35" s="6">
        <v>41957</v>
      </c>
      <c r="B35" s="21">
        <v>580000</v>
      </c>
      <c r="C35" s="18">
        <v>21.369399999999999</v>
      </c>
      <c r="D35" s="23">
        <f t="shared" si="1"/>
        <v>12394252</v>
      </c>
      <c r="E35" s="20">
        <v>21.49</v>
      </c>
      <c r="F35" s="20">
        <v>21.24</v>
      </c>
    </row>
    <row r="36" spans="1:6" x14ac:dyDescent="0.25">
      <c r="A36" s="6">
        <v>41960</v>
      </c>
      <c r="B36" s="21">
        <v>550000</v>
      </c>
      <c r="C36" s="18">
        <v>21.4985</v>
      </c>
      <c r="D36" s="23">
        <f t="shared" si="1"/>
        <v>11824175</v>
      </c>
      <c r="E36" s="20">
        <v>21.56</v>
      </c>
      <c r="F36" s="20">
        <v>21.37</v>
      </c>
    </row>
    <row r="37" spans="1:6" x14ac:dyDescent="0.25">
      <c r="A37" s="6">
        <v>41961</v>
      </c>
      <c r="B37" s="21">
        <v>400000</v>
      </c>
      <c r="C37" s="18">
        <v>21.658999999999999</v>
      </c>
      <c r="D37" s="23">
        <f t="shared" si="1"/>
        <v>8663600</v>
      </c>
      <c r="E37" s="20">
        <v>21.71</v>
      </c>
      <c r="F37" s="20">
        <v>21.58</v>
      </c>
    </row>
    <row r="38" spans="1:6" x14ac:dyDescent="0.25">
      <c r="A38" s="6">
        <v>41962</v>
      </c>
      <c r="B38" s="21">
        <v>300000</v>
      </c>
      <c r="C38" s="18">
        <v>21.712499999999999</v>
      </c>
      <c r="D38" s="23">
        <f t="shared" si="1"/>
        <v>6513750</v>
      </c>
      <c r="E38" s="20">
        <v>21.79</v>
      </c>
      <c r="F38" s="20">
        <v>21.6</v>
      </c>
    </row>
    <row r="39" spans="1:6" x14ac:dyDescent="0.25">
      <c r="A39" s="6">
        <v>41963</v>
      </c>
      <c r="B39" s="21">
        <v>300000</v>
      </c>
      <c r="C39" s="18">
        <v>21.611699999999999</v>
      </c>
      <c r="D39" s="23">
        <f t="shared" si="1"/>
        <v>6483510</v>
      </c>
      <c r="E39" s="20">
        <v>21.68</v>
      </c>
      <c r="F39" s="20">
        <v>21.54</v>
      </c>
    </row>
    <row r="40" spans="1:6" x14ac:dyDescent="0.25">
      <c r="A40" s="6">
        <v>41964</v>
      </c>
      <c r="B40" s="21">
        <v>250000</v>
      </c>
      <c r="C40" s="18">
        <v>22.0122</v>
      </c>
      <c r="D40" s="23">
        <f t="shared" si="1"/>
        <v>5503050</v>
      </c>
      <c r="E40" s="20">
        <v>22.1</v>
      </c>
      <c r="F40" s="20">
        <v>21.8</v>
      </c>
    </row>
    <row r="41" spans="1:6" x14ac:dyDescent="0.25">
      <c r="A41" s="6">
        <v>41967</v>
      </c>
      <c r="B41" s="21">
        <v>200000</v>
      </c>
      <c r="C41" s="18">
        <v>22.144200000000001</v>
      </c>
      <c r="D41" s="23">
        <f t="shared" ref="D41" si="2">+B41*C41</f>
        <v>4428840</v>
      </c>
      <c r="E41" s="20">
        <v>22.19</v>
      </c>
      <c r="F41" s="20">
        <v>22.07</v>
      </c>
    </row>
    <row r="42" spans="1:6" x14ac:dyDescent="0.25">
      <c r="A42" s="6">
        <v>41978</v>
      </c>
      <c r="B42" s="21">
        <v>150000</v>
      </c>
      <c r="C42" s="28">
        <v>21.188700000000001</v>
      </c>
      <c r="D42" s="29">
        <f t="shared" ref="D42" si="3">+B42*C42</f>
        <v>3178305</v>
      </c>
      <c r="E42" s="30">
        <v>21.29</v>
      </c>
      <c r="F42" s="30">
        <v>21.11</v>
      </c>
    </row>
    <row r="43" spans="1:6" x14ac:dyDescent="0.25">
      <c r="A43" s="6">
        <v>41981</v>
      </c>
      <c r="B43" s="21">
        <v>150000</v>
      </c>
      <c r="C43" s="28">
        <v>21.203499999999998</v>
      </c>
      <c r="D43" s="29">
        <f t="shared" ref="D43:D47" si="4">+B43*C43</f>
        <v>3180524.9999999995</v>
      </c>
      <c r="E43" s="30">
        <v>21.28</v>
      </c>
      <c r="F43" s="30">
        <v>21.16</v>
      </c>
    </row>
    <row r="44" spans="1:6" x14ac:dyDescent="0.25">
      <c r="A44" s="6">
        <v>41982</v>
      </c>
      <c r="B44" s="21">
        <v>198000</v>
      </c>
      <c r="C44" s="28">
        <v>20.870999999999999</v>
      </c>
      <c r="D44" s="29">
        <f t="shared" si="4"/>
        <v>4132457.9999999995</v>
      </c>
      <c r="E44" s="30">
        <v>20.96</v>
      </c>
      <c r="F44" s="30">
        <v>20.78</v>
      </c>
    </row>
    <row r="45" spans="1:6" x14ac:dyDescent="0.25">
      <c r="A45" s="6">
        <v>41983</v>
      </c>
      <c r="B45" s="21">
        <v>102000</v>
      </c>
      <c r="C45" s="28">
        <v>20.759</v>
      </c>
      <c r="D45" s="29">
        <f t="shared" si="4"/>
        <v>2117418</v>
      </c>
      <c r="E45" s="30">
        <v>20.88</v>
      </c>
      <c r="F45" s="30">
        <v>20.57</v>
      </c>
    </row>
    <row r="46" spans="1:6" x14ac:dyDescent="0.25">
      <c r="A46" s="6">
        <v>41984</v>
      </c>
      <c r="B46" s="21">
        <v>100000</v>
      </c>
      <c r="C46" s="28">
        <v>20.538699999999999</v>
      </c>
      <c r="D46" s="29">
        <f t="shared" si="4"/>
        <v>2053869.9999999998</v>
      </c>
      <c r="E46" s="30">
        <v>20.65</v>
      </c>
      <c r="F46" s="30">
        <v>20.46</v>
      </c>
    </row>
    <row r="47" spans="1:6" x14ac:dyDescent="0.25">
      <c r="A47" s="6">
        <v>41985</v>
      </c>
      <c r="B47" s="21">
        <v>150000</v>
      </c>
      <c r="C47" s="28">
        <v>20.295100000000001</v>
      </c>
      <c r="D47" s="29">
        <f t="shared" si="4"/>
        <v>3044265</v>
      </c>
      <c r="E47" s="30">
        <v>20.43</v>
      </c>
      <c r="F47" s="30">
        <v>20.2</v>
      </c>
    </row>
    <row r="48" spans="1:6" x14ac:dyDescent="0.25">
      <c r="A48" s="6">
        <v>41990</v>
      </c>
      <c r="B48" s="21">
        <v>350000</v>
      </c>
      <c r="C48" s="28">
        <v>20.129000000000001</v>
      </c>
      <c r="D48" s="29">
        <f t="shared" ref="D48:D49" si="5">+B48*C48</f>
        <v>7045150.0000000009</v>
      </c>
      <c r="E48" s="30">
        <v>20.23</v>
      </c>
      <c r="F48" s="30">
        <v>20.05</v>
      </c>
    </row>
    <row r="49" spans="1:6" x14ac:dyDescent="0.25">
      <c r="A49" s="6">
        <v>42041</v>
      </c>
      <c r="B49" s="21">
        <v>800000</v>
      </c>
      <c r="C49" s="28">
        <v>18.970700000000001</v>
      </c>
      <c r="D49" s="29">
        <f t="shared" si="5"/>
        <v>15176560</v>
      </c>
      <c r="E49" s="30">
        <v>19.09</v>
      </c>
      <c r="F49" s="30">
        <v>18.86</v>
      </c>
    </row>
  </sheetData>
  <mergeCells count="3">
    <mergeCell ref="A3:F3"/>
    <mergeCell ref="A7:B7"/>
    <mergeCell ref="A8:B8"/>
  </mergeCells>
  <pageMargins left="0.7" right="0.7" top="0.75" bottom="0.75" header="0.3" footer="0.3"/>
  <pageSetup paperSize="9" scale="6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Summary</vt:lpstr>
      <vt:lpstr>Ordinary Trading Line</vt:lpstr>
      <vt:lpstr>Second Trading Line</vt:lpstr>
      <vt:lpstr>'Ordinary Trading Line'!Print_Area</vt:lpstr>
      <vt:lpstr>'Second Trading Line'!Print_Area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2014-09-18T08:52:56Z</dcterms:created>
  <dcterms:modified xsi:type="dcterms:W3CDTF">2015-02-09T08:55:52Z</dcterms:modified>
</cp:coreProperties>
</file>